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  <externalReference r:id="rId8"/>
  </externalReferences>
  <definedNames>
    <definedName name="_xlnm.Print_Area" localSheetId="1">'з початку року'!$A$1:$Q$45</definedName>
  </definedNames>
  <calcPr fullCalcOnLoad="1"/>
</workbook>
</file>

<file path=xl/sharedStrings.xml><?xml version="1.0" encoding="utf-8"?>
<sst xmlns="http://schemas.openxmlformats.org/spreadsheetml/2006/main" count="74" uniqueCount="67">
  <si>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</si>
  <si>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</si>
  <si>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</si>
  <si>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</si>
  <si>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</si>
  <si>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</si>
  <si>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</si>
  <si>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</si>
  <si>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</si>
  <si>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</si>
  <si>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</si>
  <si>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</si>
  <si>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</si>
  <si>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</si>
  <si>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</si>
  <si>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</si>
  <si>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</si>
  <si>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</si>
  <si>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</si>
  <si>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</si>
  <si>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</si>
  <si>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</si>
  <si>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</si>
  <si>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</si>
  <si>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</si>
  <si>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</si>
  <si>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</si>
  <si>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</si>
  <si>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</si>
  <si>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</si>
  <si>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</si>
  <si>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</si>
  <si>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</si>
  <si>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</si>
  <si>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</si>
  <si>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</si>
  <si>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</si>
  <si>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</si>
  <si>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</si>
  <si>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</si>
  <si>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</si>
  <si>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</si>
  <si>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</si>
  <si>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</si>
  <si>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</si>
  <si>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Залучення з загального фонду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</si>
  <si>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</si>
  <si>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</si>
  <si>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</si>
  <si>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</si>
  <si>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</si>
  <si>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Уточнений розпис доходів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</si>
  <si>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</si>
  <si>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</si>
  <si>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Фактичні надходження (грудень)</t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</si>
  <si>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</si>
  <si>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</si>
  <si>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план на  2016р.</t>
  </si>
  <si>
    <t>Аналіз планових показників надходжень до загального фонду міського бюджету  2016 рік</t>
  </si>
  <si>
    <t>УТОЧНЕНИЙ ПЛАН НА  2016 рік</t>
  </si>
  <si>
    <t>Тимчасовий розпис доходів ЗФ на І квартал 2016 року</t>
  </si>
  <si>
    <t>00.00</t>
  </si>
  <si>
    <t>станом на 12.01.2016</t>
  </si>
  <si>
    <r>
      <t xml:space="preserve">станом на 12.01.2016р.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</si>
  <si>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12.01.2016р.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</si>
  <si>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12.01.2016</t>
    </r>
    <r>
      <rPr>
        <sz val="10"/>
        <rFont val="Times New Roman"/>
        <family val="1"/>
      </rPr>
      <t xml:space="preserve"> (тис.грн.)</t>
    </r>
  </si>
  <si>
    <t>Зміни до  тимчасового розпису доходів станом на 12.01.2016р. :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</si>
</sst>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7.7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4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16" fillId="0" borderId="0" xfId="0" applyFont="1" applyAlignment="1">
      <alignment horizontal="center"/>
    </xf>
    <xf numFmtId="185" fontId="7" fillId="0" borderId="32" xfId="0" applyNumberFormat="1" applyFont="1" applyBorder="1" applyAlignment="1">
      <alignment horizontal="center"/>
    </xf>
    <xf numFmtId="185" fontId="7" fillId="0" borderId="33" xfId="0" applyNumberFormat="1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26" fillId="0" borderId="10" xfId="0" applyFont="1" applyBorder="1" applyAlignment="1">
      <alignment horizontal="right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8"/>
          <c:w val="0.9825"/>
          <c:h val="0.853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січень!$L$4:$L$7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57317325"/>
        <c:axId val="46093878"/>
      </c:lineChart>
      <c:catAx>
        <c:axId val="573173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93878"/>
        <c:crosses val="autoZero"/>
        <c:auto val="0"/>
        <c:lblOffset val="100"/>
        <c:tickLblSkip val="1"/>
        <c:noMultiLvlLbl val="0"/>
      </c:catAx>
      <c:valAx>
        <c:axId val="46093878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31732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12.01.2016</a:t>
            </a:r>
          </a:p>
        </c:rich>
      </c:tx>
      <c:layout>
        <c:manualLayout>
          <c:xMode val="factor"/>
          <c:yMode val="factor"/>
          <c:x val="-0.0985"/>
          <c:y val="-0.0217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8"/>
          <c:w val="0.9555"/>
          <c:h val="0.792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2191719"/>
        <c:axId val="42616608"/>
      </c:bar3DChart>
      <c:catAx>
        <c:axId val="1219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616608"/>
        <c:crosses val="autoZero"/>
        <c:auto val="1"/>
        <c:lblOffset val="100"/>
        <c:tickLblSkip val="1"/>
        <c:noMultiLvlLbl val="0"/>
      </c:catAx>
      <c:valAx>
        <c:axId val="42616608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91719"/>
        <c:crossesAt val="1"/>
        <c:crossBetween val="between"/>
        <c:dispUnits/>
        <c:majorUnit val="3000"/>
        <c:minorUnit val="3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745"/>
          <c:w val="0.074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8375"/>
          <c:w val="0.758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8005153"/>
        <c:axId val="29393194"/>
      </c:barChart>
      <c:catAx>
        <c:axId val="4800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93194"/>
        <c:crosses val="autoZero"/>
        <c:auto val="1"/>
        <c:lblOffset val="100"/>
        <c:tickLblSkip val="1"/>
        <c:noMultiLvlLbl val="0"/>
      </c:catAx>
      <c:valAx>
        <c:axId val="29393194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05153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7475"/>
          <c:w val="0.17825"/>
          <c:h val="0.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58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31225"/>
          <c:w val="0.7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63212155"/>
        <c:axId val="32038484"/>
      </c:barChart>
      <c:catAx>
        <c:axId val="6321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038484"/>
        <c:crosses val="autoZero"/>
        <c:auto val="1"/>
        <c:lblOffset val="100"/>
        <c:tickLblSkip val="1"/>
        <c:noMultiLvlLbl val="0"/>
      </c:catAx>
      <c:valAx>
        <c:axId val="32038484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12155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30875"/>
          <c:w val="0.18525"/>
          <c:h val="0.4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8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85"/>
          <c:w val="0.649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19910901"/>
        <c:axId val="44980382"/>
      </c:barChart>
      <c:catAx>
        <c:axId val="19910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80382"/>
        <c:crossesAt val="0"/>
        <c:auto val="1"/>
        <c:lblOffset val="100"/>
        <c:tickLblSkip val="1"/>
        <c:noMultiLvlLbl val="0"/>
      </c:catAx>
      <c:valAx>
        <c:axId val="44980382"/>
        <c:scaling>
          <c:orientation val="minMax"/>
          <c:max val="18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10901"/>
        <c:crossesAt val="1"/>
        <c:crossBetween val="between"/>
        <c:dispUnits/>
        <c:majorUnit val="3000"/>
        <c:min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2695"/>
          <c:w val="0.18925"/>
          <c:h val="0.4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16</xdr:col>
      <xdr:colOff>104775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14300" y="9525"/>
        <a:ext cx="11115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340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І кв.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81850" y="733425"/>
          <a:ext cx="1123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12.01.2016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162 278,7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81850" y="1352550"/>
          <a:ext cx="1123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9 254,8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305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І кв.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401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- 45 078,1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Тимчасоий план на січень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6727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54 332,8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9165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січень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2485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- 153 024,0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77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429375"/>
        <a:ext cx="36099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43350" y="64293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581025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15300" y="6438900"/>
        <a:ext cx="35909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45"/>
  <sheetViews>
    <sheetView tabSelected="1"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8" sqref="J18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8.50390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56</v>
      </c>
      <c r="Q1" s="117"/>
      <c r="R1" s="117"/>
      <c r="S1" s="117"/>
      <c r="T1" s="117"/>
      <c r="U1" s="118"/>
    </row>
    <row r="2" spans="1:21" ht="15" thickBot="1">
      <c r="A2" s="119" t="s">
        <v>62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63</v>
      </c>
      <c r="Q2" s="123"/>
      <c r="R2" s="123"/>
      <c r="S2" s="123"/>
      <c r="T2" s="123"/>
      <c r="U2" s="124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46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54</v>
      </c>
      <c r="M3" s="90" t="s">
        <v>53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25" t="s">
        <v>45</v>
      </c>
      <c r="T3" s="126"/>
      <c r="U3" s="28" t="s">
        <v>28</v>
      </c>
    </row>
    <row r="4" spans="1:21" ht="12.75">
      <c r="A4" s="11">
        <v>42373</v>
      </c>
      <c r="B4" s="39">
        <v>0</v>
      </c>
      <c r="C4" s="45">
        <v>0</v>
      </c>
      <c r="D4" s="45">
        <v>0</v>
      </c>
      <c r="E4" s="39">
        <v>0</v>
      </c>
      <c r="F4" s="43">
        <v>0</v>
      </c>
      <c r="G4" s="3">
        <v>0</v>
      </c>
      <c r="H4" s="3">
        <v>0</v>
      </c>
      <c r="I4" s="3">
        <v>0</v>
      </c>
      <c r="J4" s="3">
        <v>0</v>
      </c>
      <c r="K4" s="39">
        <f aca="true" t="shared" si="0" ref="K4:K22">L4-B4-C4-D4-E4-F4-G4-H4-I4-J4</f>
        <v>0</v>
      </c>
      <c r="L4" s="39">
        <v>0</v>
      </c>
      <c r="M4" s="39">
        <v>0</v>
      </c>
      <c r="N4" s="4" t="e">
        <f aca="true" t="shared" si="1" ref="N4:N23">L4/M4</f>
        <v>#DIV/0!</v>
      </c>
      <c r="O4" s="2">
        <f>AVERAGE(L4:L7)</f>
        <v>2313.695</v>
      </c>
      <c r="P4" s="41">
        <v>0</v>
      </c>
      <c r="Q4" s="42">
        <v>0</v>
      </c>
      <c r="R4" s="43">
        <v>0</v>
      </c>
      <c r="S4" s="127">
        <v>0</v>
      </c>
      <c r="T4" s="128"/>
      <c r="U4" s="32">
        <f>P4+Q4+S4+R4+T4</f>
        <v>0</v>
      </c>
    </row>
    <row r="5" spans="1:21" ht="12.75">
      <c r="A5" s="11">
        <v>42374</v>
      </c>
      <c r="B5" s="39">
        <v>2020.1</v>
      </c>
      <c r="C5" s="45">
        <v>7.2</v>
      </c>
      <c r="D5" s="45">
        <v>18.6</v>
      </c>
      <c r="E5" s="39">
        <v>103.7</v>
      </c>
      <c r="F5" s="46">
        <v>360.6</v>
      </c>
      <c r="G5" s="3">
        <v>0</v>
      </c>
      <c r="H5" s="3">
        <v>6.6</v>
      </c>
      <c r="I5" s="3">
        <v>0</v>
      </c>
      <c r="J5" s="3">
        <v>17.7</v>
      </c>
      <c r="K5" s="39">
        <f t="shared" si="0"/>
        <v>13.09999999999992</v>
      </c>
      <c r="L5" s="39">
        <v>2547.6</v>
      </c>
      <c r="M5" s="39">
        <v>700</v>
      </c>
      <c r="N5" s="4">
        <f t="shared" si="1"/>
        <v>3.6394285714285712</v>
      </c>
      <c r="O5" s="2">
        <v>2313.7</v>
      </c>
      <c r="P5" s="91">
        <v>0</v>
      </c>
      <c r="Q5" s="45">
        <v>0</v>
      </c>
      <c r="R5" s="50">
        <v>0</v>
      </c>
      <c r="S5" s="109">
        <v>0</v>
      </c>
      <c r="T5" s="110"/>
      <c r="U5" s="32">
        <f aca="true" t="shared" si="2" ref="U5:U22">P5+Q5+S5+R5+T5</f>
        <v>0</v>
      </c>
    </row>
    <row r="6" spans="1:21" ht="12.75">
      <c r="A6" s="11">
        <v>42375</v>
      </c>
      <c r="B6" s="39">
        <v>2853</v>
      </c>
      <c r="C6" s="45">
        <v>1.3</v>
      </c>
      <c r="D6" s="47">
        <v>10.7</v>
      </c>
      <c r="E6" s="39">
        <v>42.1</v>
      </c>
      <c r="F6" s="48">
        <v>350.8</v>
      </c>
      <c r="G6" s="3">
        <v>0</v>
      </c>
      <c r="H6" s="3">
        <v>8.3</v>
      </c>
      <c r="I6" s="3">
        <v>716.2</v>
      </c>
      <c r="J6" s="3">
        <v>33.9</v>
      </c>
      <c r="K6" s="39">
        <f t="shared" si="0"/>
        <v>22.540000000000283</v>
      </c>
      <c r="L6" s="39">
        <v>4038.84</v>
      </c>
      <c r="M6" s="39">
        <v>3800</v>
      </c>
      <c r="N6" s="4">
        <f t="shared" si="1"/>
        <v>1.0628526315789475</v>
      </c>
      <c r="O6" s="2">
        <v>2313.7</v>
      </c>
      <c r="P6" s="92">
        <v>0</v>
      </c>
      <c r="Q6" s="47">
        <v>0</v>
      </c>
      <c r="R6" s="93">
        <v>2.7</v>
      </c>
      <c r="S6" s="111">
        <v>0</v>
      </c>
      <c r="T6" s="112"/>
      <c r="U6" s="32">
        <f t="shared" si="2"/>
        <v>2.7</v>
      </c>
    </row>
    <row r="7" spans="1:21" ht="12.75">
      <c r="A7" s="11">
        <v>42380</v>
      </c>
      <c r="B7" s="39">
        <v>249.9</v>
      </c>
      <c r="C7" s="45">
        <v>22.6</v>
      </c>
      <c r="D7" s="45">
        <v>39.7</v>
      </c>
      <c r="E7" s="39">
        <v>125.9</v>
      </c>
      <c r="F7" s="46">
        <v>2173.7</v>
      </c>
      <c r="G7" s="3">
        <v>0.2</v>
      </c>
      <c r="H7" s="3">
        <v>24.6</v>
      </c>
      <c r="I7" s="3">
        <v>0</v>
      </c>
      <c r="J7" s="3">
        <v>7.9</v>
      </c>
      <c r="K7" s="39">
        <f t="shared" si="0"/>
        <v>23.840000000000416</v>
      </c>
      <c r="L7" s="39">
        <v>2668.34</v>
      </c>
      <c r="M7" s="39">
        <v>3500</v>
      </c>
      <c r="N7" s="4">
        <f t="shared" si="1"/>
        <v>0.7623828571428571</v>
      </c>
      <c r="O7" s="2">
        <v>2313.7</v>
      </c>
      <c r="P7" s="91">
        <v>0</v>
      </c>
      <c r="Q7" s="45">
        <v>0</v>
      </c>
      <c r="R7" s="50">
        <v>0</v>
      </c>
      <c r="S7" s="109">
        <v>0</v>
      </c>
      <c r="T7" s="110"/>
      <c r="U7" s="32">
        <f t="shared" si="2"/>
        <v>0</v>
      </c>
    </row>
    <row r="8" spans="1:21" ht="12.75">
      <c r="A8" s="11">
        <v>42381</v>
      </c>
      <c r="B8" s="39"/>
      <c r="C8" s="72"/>
      <c r="D8" s="3"/>
      <c r="E8" s="3"/>
      <c r="F8" s="39"/>
      <c r="G8" s="3"/>
      <c r="H8" s="3"/>
      <c r="I8" s="3"/>
      <c r="J8" s="3"/>
      <c r="K8" s="39">
        <f t="shared" si="0"/>
        <v>0</v>
      </c>
      <c r="L8" s="39"/>
      <c r="M8" s="39">
        <v>5200</v>
      </c>
      <c r="N8" s="4">
        <f t="shared" si="1"/>
        <v>0</v>
      </c>
      <c r="O8" s="2">
        <v>2313.7</v>
      </c>
      <c r="P8" s="91"/>
      <c r="Q8" s="45"/>
      <c r="R8" s="50"/>
      <c r="S8" s="109"/>
      <c r="T8" s="110"/>
      <c r="U8" s="32">
        <f t="shared" si="2"/>
        <v>0</v>
      </c>
    </row>
    <row r="9" spans="1:21" ht="12.75">
      <c r="A9" s="11">
        <v>42382</v>
      </c>
      <c r="B9" s="39"/>
      <c r="C9" s="72"/>
      <c r="D9" s="3"/>
      <c r="E9" s="3"/>
      <c r="F9" s="39"/>
      <c r="G9" s="3"/>
      <c r="H9" s="3"/>
      <c r="I9" s="3"/>
      <c r="J9" s="3"/>
      <c r="K9" s="39">
        <f t="shared" si="0"/>
        <v>0</v>
      </c>
      <c r="L9" s="39"/>
      <c r="M9" s="39">
        <v>1800</v>
      </c>
      <c r="N9" s="4">
        <f t="shared" si="1"/>
        <v>0</v>
      </c>
      <c r="O9" s="2">
        <v>2313.7</v>
      </c>
      <c r="P9" s="91"/>
      <c r="Q9" s="45"/>
      <c r="R9" s="49"/>
      <c r="S9" s="109"/>
      <c r="T9" s="110"/>
      <c r="U9" s="32">
        <f t="shared" si="2"/>
        <v>0</v>
      </c>
    </row>
    <row r="10" spans="1:21" ht="12.75">
      <c r="A10" s="11">
        <v>42383</v>
      </c>
      <c r="B10" s="39"/>
      <c r="C10" s="72"/>
      <c r="D10" s="3"/>
      <c r="E10" s="3"/>
      <c r="F10" s="39"/>
      <c r="G10" s="3"/>
      <c r="H10" s="3"/>
      <c r="I10" s="3"/>
      <c r="J10" s="3"/>
      <c r="K10" s="39">
        <f t="shared" si="0"/>
        <v>0</v>
      </c>
      <c r="L10" s="39"/>
      <c r="M10" s="52">
        <v>2500</v>
      </c>
      <c r="N10" s="4">
        <f t="shared" si="1"/>
        <v>0</v>
      </c>
      <c r="O10" s="2">
        <v>2313.7</v>
      </c>
      <c r="P10" s="91"/>
      <c r="Q10" s="45"/>
      <c r="R10" s="50"/>
      <c r="S10" s="109"/>
      <c r="T10" s="110"/>
      <c r="U10" s="32">
        <f t="shared" si="2"/>
        <v>0</v>
      </c>
    </row>
    <row r="11" spans="1:21" ht="12.75">
      <c r="A11" s="11">
        <v>42384</v>
      </c>
      <c r="B11" s="39"/>
      <c r="C11" s="72"/>
      <c r="D11" s="3"/>
      <c r="E11" s="3"/>
      <c r="F11" s="39"/>
      <c r="G11" s="3"/>
      <c r="H11" s="3"/>
      <c r="I11" s="3"/>
      <c r="J11" s="3"/>
      <c r="K11" s="39">
        <f t="shared" si="0"/>
        <v>0</v>
      </c>
      <c r="L11" s="39"/>
      <c r="M11" s="39">
        <v>2450</v>
      </c>
      <c r="N11" s="4">
        <f t="shared" si="1"/>
        <v>0</v>
      </c>
      <c r="O11" s="2">
        <v>2313.7</v>
      </c>
      <c r="P11" s="91"/>
      <c r="Q11" s="45"/>
      <c r="R11" s="50"/>
      <c r="S11" s="109"/>
      <c r="T11" s="110"/>
      <c r="U11" s="32">
        <f t="shared" si="2"/>
        <v>0</v>
      </c>
    </row>
    <row r="12" spans="1:21" ht="12.75">
      <c r="A12" s="11">
        <v>42385</v>
      </c>
      <c r="B12" s="39"/>
      <c r="C12" s="72"/>
      <c r="D12" s="3"/>
      <c r="E12" s="3"/>
      <c r="F12" s="39"/>
      <c r="G12" s="3"/>
      <c r="H12" s="3"/>
      <c r="I12" s="3"/>
      <c r="J12" s="3"/>
      <c r="K12" s="39">
        <f t="shared" si="0"/>
        <v>0</v>
      </c>
      <c r="L12" s="39"/>
      <c r="M12" s="39">
        <v>1850</v>
      </c>
      <c r="N12" s="4">
        <f t="shared" si="1"/>
        <v>0</v>
      </c>
      <c r="O12" s="2">
        <v>2313.7</v>
      </c>
      <c r="P12" s="91"/>
      <c r="Q12" s="45"/>
      <c r="R12" s="50"/>
      <c r="S12" s="109"/>
      <c r="T12" s="110"/>
      <c r="U12" s="32">
        <f t="shared" si="2"/>
        <v>0</v>
      </c>
    </row>
    <row r="13" spans="1:21" ht="12.75">
      <c r="A13" s="11">
        <v>42387</v>
      </c>
      <c r="B13" s="39"/>
      <c r="C13" s="72"/>
      <c r="D13" s="3"/>
      <c r="E13" s="3"/>
      <c r="F13" s="39"/>
      <c r="G13" s="3"/>
      <c r="H13" s="3"/>
      <c r="I13" s="3"/>
      <c r="J13" s="3"/>
      <c r="K13" s="39">
        <f t="shared" si="0"/>
        <v>0</v>
      </c>
      <c r="L13" s="39"/>
      <c r="M13" s="39">
        <v>2500</v>
      </c>
      <c r="N13" s="4">
        <f t="shared" si="1"/>
        <v>0</v>
      </c>
      <c r="O13" s="2">
        <v>2313.7</v>
      </c>
      <c r="P13" s="91"/>
      <c r="Q13" s="45"/>
      <c r="R13" s="50"/>
      <c r="S13" s="109"/>
      <c r="T13" s="110"/>
      <c r="U13" s="32">
        <f t="shared" si="2"/>
        <v>0</v>
      </c>
    </row>
    <row r="14" spans="1:21" ht="12.75">
      <c r="A14" s="11">
        <v>42388</v>
      </c>
      <c r="B14" s="39"/>
      <c r="C14" s="72"/>
      <c r="D14" s="3"/>
      <c r="E14" s="3"/>
      <c r="F14" s="39"/>
      <c r="G14" s="3"/>
      <c r="H14" s="3"/>
      <c r="I14" s="3"/>
      <c r="J14" s="3"/>
      <c r="K14" s="39">
        <f t="shared" si="0"/>
        <v>0</v>
      </c>
      <c r="L14" s="39"/>
      <c r="M14" s="39">
        <v>3700</v>
      </c>
      <c r="N14" s="4">
        <f t="shared" si="1"/>
        <v>0</v>
      </c>
      <c r="O14" s="2">
        <v>2313.7</v>
      </c>
      <c r="P14" s="91"/>
      <c r="Q14" s="45"/>
      <c r="R14" s="49"/>
      <c r="S14" s="109"/>
      <c r="T14" s="110"/>
      <c r="U14" s="32">
        <f t="shared" si="2"/>
        <v>0</v>
      </c>
    </row>
    <row r="15" spans="1:21" ht="12.75">
      <c r="A15" s="11">
        <v>42389</v>
      </c>
      <c r="B15" s="39"/>
      <c r="C15" s="72"/>
      <c r="D15" s="3"/>
      <c r="E15" s="3"/>
      <c r="F15" s="39"/>
      <c r="G15" s="3"/>
      <c r="H15" s="3"/>
      <c r="I15" s="3"/>
      <c r="J15" s="3"/>
      <c r="K15" s="39">
        <f t="shared" si="0"/>
        <v>0</v>
      </c>
      <c r="L15" s="39"/>
      <c r="M15" s="39">
        <v>2100</v>
      </c>
      <c r="N15" s="4">
        <f t="shared" si="1"/>
        <v>0</v>
      </c>
      <c r="O15" s="2">
        <v>2313.7</v>
      </c>
      <c r="P15" s="91"/>
      <c r="Q15" s="45"/>
      <c r="R15" s="49"/>
      <c r="S15" s="109"/>
      <c r="T15" s="110"/>
      <c r="U15" s="32">
        <f t="shared" si="2"/>
        <v>0</v>
      </c>
    </row>
    <row r="16" spans="1:21" ht="12.75">
      <c r="A16" s="11">
        <v>42390</v>
      </c>
      <c r="B16" s="45"/>
      <c r="C16" s="65"/>
      <c r="D16" s="71"/>
      <c r="E16" s="71"/>
      <c r="F16" s="89"/>
      <c r="G16" s="71"/>
      <c r="H16" s="71"/>
      <c r="I16" s="71"/>
      <c r="J16" s="71"/>
      <c r="K16" s="39">
        <f t="shared" si="0"/>
        <v>0</v>
      </c>
      <c r="L16" s="45"/>
      <c r="M16" s="52">
        <v>2000</v>
      </c>
      <c r="N16" s="4">
        <f>L16/M16</f>
        <v>0</v>
      </c>
      <c r="O16" s="2">
        <v>2313.7</v>
      </c>
      <c r="P16" s="91"/>
      <c r="Q16" s="45"/>
      <c r="R16" s="49"/>
      <c r="S16" s="109"/>
      <c r="T16" s="110"/>
      <c r="U16" s="32">
        <f t="shared" si="2"/>
        <v>0</v>
      </c>
    </row>
    <row r="17" spans="1:21" ht="12.75">
      <c r="A17" s="11">
        <v>42391</v>
      </c>
      <c r="B17" s="39"/>
      <c r="C17" s="72"/>
      <c r="D17" s="3"/>
      <c r="E17" s="3"/>
      <c r="F17" s="39"/>
      <c r="G17" s="3"/>
      <c r="H17" s="3"/>
      <c r="I17" s="3"/>
      <c r="J17" s="3"/>
      <c r="K17" s="39">
        <f t="shared" si="0"/>
        <v>0</v>
      </c>
      <c r="L17" s="39"/>
      <c r="M17" s="52">
        <v>5000</v>
      </c>
      <c r="N17" s="4">
        <f t="shared" si="1"/>
        <v>0</v>
      </c>
      <c r="O17" s="2">
        <v>2313.7</v>
      </c>
      <c r="P17" s="91"/>
      <c r="Q17" s="45"/>
      <c r="R17" s="49"/>
      <c r="S17" s="109"/>
      <c r="T17" s="110"/>
      <c r="U17" s="32">
        <f t="shared" si="2"/>
        <v>0</v>
      </c>
    </row>
    <row r="18" spans="1:21" ht="12.75">
      <c r="A18" s="11">
        <v>42394</v>
      </c>
      <c r="B18" s="39"/>
      <c r="C18" s="72"/>
      <c r="D18" s="3"/>
      <c r="E18" s="3"/>
      <c r="F18" s="39"/>
      <c r="G18" s="3"/>
      <c r="H18" s="3"/>
      <c r="I18" s="3"/>
      <c r="J18" s="3"/>
      <c r="K18" s="39">
        <f t="shared" si="0"/>
        <v>0</v>
      </c>
      <c r="L18" s="39"/>
      <c r="M18" s="39">
        <v>2820</v>
      </c>
      <c r="N18" s="4">
        <f t="shared" si="1"/>
        <v>0</v>
      </c>
      <c r="O18" s="2">
        <v>2313.7</v>
      </c>
      <c r="P18" s="91"/>
      <c r="Q18" s="45"/>
      <c r="R18" s="50"/>
      <c r="S18" s="109"/>
      <c r="T18" s="110"/>
      <c r="U18" s="32">
        <f t="shared" si="2"/>
        <v>0</v>
      </c>
    </row>
    <row r="19" spans="1:21" ht="12.75">
      <c r="A19" s="11">
        <v>42395</v>
      </c>
      <c r="B19" s="39"/>
      <c r="C19" s="72"/>
      <c r="D19" s="3"/>
      <c r="E19" s="3"/>
      <c r="F19" s="39"/>
      <c r="G19" s="3"/>
      <c r="H19" s="3"/>
      <c r="I19" s="3"/>
      <c r="J19" s="3"/>
      <c r="K19" s="39">
        <f t="shared" si="0"/>
        <v>0</v>
      </c>
      <c r="L19" s="39"/>
      <c r="M19" s="39">
        <v>3100</v>
      </c>
      <c r="N19" s="4">
        <f>L19/M19</f>
        <v>0</v>
      </c>
      <c r="O19" s="2">
        <v>2313.7</v>
      </c>
      <c r="P19" s="91"/>
      <c r="Q19" s="45"/>
      <c r="R19" s="50"/>
      <c r="S19" s="109"/>
      <c r="T19" s="110"/>
      <c r="U19" s="32">
        <f t="shared" si="2"/>
        <v>0</v>
      </c>
    </row>
    <row r="20" spans="1:21" ht="12.75">
      <c r="A20" s="11">
        <v>42396</v>
      </c>
      <c r="B20" s="39"/>
      <c r="C20" s="72"/>
      <c r="D20" s="3"/>
      <c r="E20" s="3"/>
      <c r="F20" s="39"/>
      <c r="G20" s="3"/>
      <c r="H20" s="3"/>
      <c r="I20" s="3"/>
      <c r="J20" s="3"/>
      <c r="K20" s="39">
        <f t="shared" si="0"/>
        <v>0</v>
      </c>
      <c r="L20" s="39"/>
      <c r="M20" s="39">
        <v>2100</v>
      </c>
      <c r="N20" s="4">
        <f t="shared" si="1"/>
        <v>0</v>
      </c>
      <c r="O20" s="2">
        <v>2313.7</v>
      </c>
      <c r="P20" s="91"/>
      <c r="Q20" s="45"/>
      <c r="R20" s="50"/>
      <c r="S20" s="109"/>
      <c r="T20" s="110"/>
      <c r="U20" s="32">
        <f t="shared" si="2"/>
        <v>0</v>
      </c>
    </row>
    <row r="21" spans="1:21" ht="12.75">
      <c r="A21" s="11">
        <v>42397</v>
      </c>
      <c r="B21" s="39"/>
      <c r="C21" s="72"/>
      <c r="D21" s="3"/>
      <c r="E21" s="39"/>
      <c r="F21" s="39"/>
      <c r="G21" s="3"/>
      <c r="H21" s="3"/>
      <c r="I21" s="3"/>
      <c r="J21" s="3"/>
      <c r="K21" s="39">
        <f t="shared" si="0"/>
        <v>0</v>
      </c>
      <c r="L21" s="39"/>
      <c r="M21" s="39">
        <v>4200</v>
      </c>
      <c r="N21" s="4">
        <f t="shared" si="1"/>
        <v>0</v>
      </c>
      <c r="O21" s="2">
        <v>2313.7</v>
      </c>
      <c r="P21" s="44"/>
      <c r="Q21" s="49"/>
      <c r="R21" s="50"/>
      <c r="S21" s="109"/>
      <c r="T21" s="110"/>
      <c r="U21" s="32">
        <f t="shared" si="2"/>
        <v>0</v>
      </c>
    </row>
    <row r="22" spans="1:21" ht="12.75">
      <c r="A22" s="11">
        <v>42398</v>
      </c>
      <c r="B22" s="39"/>
      <c r="C22" s="72"/>
      <c r="D22" s="3"/>
      <c r="E22" s="39"/>
      <c r="F22" s="39"/>
      <c r="G22" s="3"/>
      <c r="H22" s="3"/>
      <c r="I22" s="3"/>
      <c r="J22" s="3"/>
      <c r="K22" s="39">
        <f t="shared" si="0"/>
        <v>0</v>
      </c>
      <c r="L22" s="39"/>
      <c r="M22" s="39">
        <v>5512.8</v>
      </c>
      <c r="N22" s="4">
        <f t="shared" si="1"/>
        <v>0</v>
      </c>
      <c r="O22" s="2">
        <v>2313.7</v>
      </c>
      <c r="P22" s="44"/>
      <c r="Q22" s="49"/>
      <c r="R22" s="50"/>
      <c r="S22" s="109"/>
      <c r="T22" s="110"/>
      <c r="U22" s="32">
        <f t="shared" si="2"/>
        <v>0</v>
      </c>
    </row>
    <row r="23" spans="1:21" ht="13.5" thickBot="1">
      <c r="A23" s="36" t="s">
        <v>29</v>
      </c>
      <c r="B23" s="87">
        <f aca="true" t="shared" si="3" ref="B23:M23">SUM(B4:B22)</f>
        <v>5123</v>
      </c>
      <c r="C23" s="87">
        <f t="shared" si="3"/>
        <v>31.1</v>
      </c>
      <c r="D23" s="87">
        <f t="shared" si="3"/>
        <v>69</v>
      </c>
      <c r="E23" s="87">
        <f t="shared" si="3"/>
        <v>271.70000000000005</v>
      </c>
      <c r="F23" s="87">
        <f t="shared" si="3"/>
        <v>2885.1</v>
      </c>
      <c r="G23" s="87">
        <f t="shared" si="3"/>
        <v>0.2</v>
      </c>
      <c r="H23" s="87">
        <f t="shared" si="3"/>
        <v>39.5</v>
      </c>
      <c r="I23" s="88">
        <f t="shared" si="3"/>
        <v>716.2</v>
      </c>
      <c r="J23" s="88">
        <f t="shared" si="3"/>
        <v>59.49999999999999</v>
      </c>
      <c r="K23" s="40">
        <f t="shared" si="3"/>
        <v>59.480000000000615</v>
      </c>
      <c r="L23" s="40">
        <f t="shared" si="3"/>
        <v>9254.78</v>
      </c>
      <c r="M23" s="40">
        <f t="shared" si="3"/>
        <v>54832.8</v>
      </c>
      <c r="N23" s="12">
        <f t="shared" si="1"/>
        <v>0.16878182401774122</v>
      </c>
      <c r="O23" s="2"/>
      <c r="P23" s="94">
        <f>SUM(P4:P22)</f>
        <v>0</v>
      </c>
      <c r="Q23" s="94">
        <f>SUM(Q4:Q22)</f>
        <v>0</v>
      </c>
      <c r="R23" s="94">
        <f>SUM(R4:R22)</f>
        <v>2.7</v>
      </c>
      <c r="S23" s="98">
        <f>SUM(S4:S22)</f>
        <v>0</v>
      </c>
      <c r="T23" s="99"/>
      <c r="U23" s="94">
        <f>P23+Q23+S23+R23+T23</f>
        <v>2.7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97" t="s">
        <v>35</v>
      </c>
      <c r="Q26" s="97"/>
      <c r="R26" s="97"/>
      <c r="S26" s="97"/>
      <c r="T26" s="75"/>
      <c r="U26" s="75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04" t="s">
        <v>30</v>
      </c>
      <c r="Q27" s="104"/>
      <c r="R27" s="104"/>
      <c r="S27" s="104"/>
      <c r="T27" s="75"/>
      <c r="U27" s="75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01">
        <v>42381</v>
      </c>
      <c r="Q28" s="105">
        <v>58547.33043</v>
      </c>
      <c r="R28" s="105"/>
      <c r="S28" s="105"/>
      <c r="T28" s="82"/>
      <c r="U28" s="82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02"/>
      <c r="Q29" s="105"/>
      <c r="R29" s="105"/>
      <c r="S29" s="105"/>
      <c r="T29" s="82"/>
      <c r="U29" s="82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5" t="s">
        <v>36</v>
      </c>
      <c r="R30" s="56" t="s">
        <v>41</v>
      </c>
      <c r="S30" s="73">
        <f>'[1]серпень'!$I$83</f>
        <v>0</v>
      </c>
      <c r="T30" s="79"/>
      <c r="U30" s="80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06" t="s">
        <v>50</v>
      </c>
      <c r="R31" s="107"/>
      <c r="S31" s="57">
        <f>'[1]серпень'!$I$82</f>
        <v>0</v>
      </c>
      <c r="T31" s="81"/>
      <c r="U31" s="80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08" t="s">
        <v>42</v>
      </c>
      <c r="R32" s="108"/>
      <c r="S32" s="73">
        <f>'[1]серпень'!$I$81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1"/>
      <c r="T33" s="81"/>
      <c r="U33" s="80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97" t="s">
        <v>31</v>
      </c>
      <c r="Q36" s="97"/>
      <c r="R36" s="97"/>
      <c r="S36" s="97"/>
      <c r="T36" s="77"/>
      <c r="U36" s="77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00" t="s">
        <v>32</v>
      </c>
      <c r="Q37" s="100"/>
      <c r="R37" s="100"/>
      <c r="S37" s="100"/>
      <c r="T37" s="78"/>
      <c r="U37" s="78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01">
        <v>42381</v>
      </c>
      <c r="Q38" s="103">
        <v>0</v>
      </c>
      <c r="R38" s="103"/>
      <c r="S38" s="103"/>
      <c r="T38" s="76"/>
      <c r="U38" s="76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02"/>
      <c r="Q39" s="103"/>
      <c r="R39" s="103"/>
      <c r="S39" s="103"/>
      <c r="T39" s="76"/>
      <c r="U39" s="76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32:R32"/>
    <mergeCell ref="S17:T17"/>
    <mergeCell ref="S18:T18"/>
    <mergeCell ref="S19:T19"/>
    <mergeCell ref="S20:T20"/>
    <mergeCell ref="S21:T21"/>
    <mergeCell ref="S22:T22"/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125" defaultRowHeight="12.75"/>
  <cols>
    <col min="1" max="1" width="13.875" style="1" customWidth="1"/>
    <col min="2" max="2" width="9.00390625" style="1" customWidth="1"/>
    <col min="3" max="3" width="8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5" thickBot="1">
      <c r="A27" s="23"/>
      <c r="B27" s="136" t="s">
        <v>64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7"/>
      <c r="M27" s="137"/>
      <c r="N27" s="137"/>
    </row>
    <row r="28" spans="1:16" ht="78.75" customHeight="1">
      <c r="A28" s="129" t="s">
        <v>34</v>
      </c>
      <c r="B28" s="138" t="s">
        <v>47</v>
      </c>
      <c r="C28" s="138"/>
      <c r="D28" s="131" t="s">
        <v>48</v>
      </c>
      <c r="E28" s="132"/>
      <c r="F28" s="133" t="s">
        <v>49</v>
      </c>
      <c r="G28" s="134"/>
      <c r="H28" s="135"/>
      <c r="I28" s="131"/>
      <c r="J28" s="135"/>
      <c r="K28" s="134"/>
      <c r="L28" s="143" t="s">
        <v>38</v>
      </c>
      <c r="M28" s="144"/>
      <c r="N28" s="145"/>
      <c r="O28" s="139" t="s">
        <v>65</v>
      </c>
      <c r="P28" s="140"/>
    </row>
    <row r="29" spans="1:16" ht="21">
      <c r="A29" s="130"/>
      <c r="B29" s="67" t="s">
        <v>57</v>
      </c>
      <c r="C29" s="25" t="s">
        <v>24</v>
      </c>
      <c r="D29" s="67" t="str">
        <f>B29</f>
        <v>план на  2016р.</v>
      </c>
      <c r="E29" s="25" t="str">
        <f>C29</f>
        <v>факт</v>
      </c>
      <c r="F29" s="66" t="str">
        <f>B29</f>
        <v>план на  2016р.</v>
      </c>
      <c r="G29" s="83" t="str">
        <f>C29</f>
        <v>факт</v>
      </c>
      <c r="H29" s="67"/>
      <c r="I29" s="25"/>
      <c r="J29" s="66"/>
      <c r="K29" s="83"/>
      <c r="L29" s="63" t="str">
        <f>D29</f>
        <v>план на  2016р.</v>
      </c>
      <c r="M29" s="25">
        <v>2841.1</v>
      </c>
      <c r="N29" s="64" t="s">
        <v>25</v>
      </c>
      <c r="O29" s="134"/>
      <c r="P29" s="131"/>
    </row>
    <row r="30" spans="1:16" ht="23.25" customHeight="1" thickBot="1">
      <c r="A30" s="62">
        <f>січень!Q38</f>
        <v>0</v>
      </c>
      <c r="B30" s="68">
        <v>0</v>
      </c>
      <c r="C30" s="68">
        <v>0</v>
      </c>
      <c r="D30" s="68">
        <v>0</v>
      </c>
      <c r="E30" s="68">
        <v>0</v>
      </c>
      <c r="F30" s="68">
        <v>0</v>
      </c>
      <c r="G30" s="68">
        <v>2.72</v>
      </c>
      <c r="H30" s="68"/>
      <c r="I30" s="68"/>
      <c r="J30" s="68"/>
      <c r="K30" s="68"/>
      <c r="L30" s="84">
        <v>0</v>
      </c>
      <c r="M30" s="69">
        <v>2.72</v>
      </c>
      <c r="N30" s="70">
        <v>2.72</v>
      </c>
      <c r="O30" s="141">
        <f>січень!Q28</f>
        <v>58547.33043</v>
      </c>
      <c r="P30" s="142"/>
    </row>
    <row r="31" spans="1:16" ht="12.75">
      <c r="A31" s="58"/>
      <c r="B31" s="58"/>
      <c r="C31" s="58"/>
      <c r="D31" s="59"/>
      <c r="E31" s="60"/>
      <c r="F31" s="59"/>
      <c r="G31" s="60"/>
      <c r="H31" s="59"/>
      <c r="I31" s="60"/>
      <c r="J31" s="60"/>
      <c r="K31" s="60"/>
      <c r="L31" s="59"/>
      <c r="M31" s="60"/>
      <c r="N31" s="61"/>
      <c r="O31" s="138"/>
      <c r="P31" s="138"/>
    </row>
    <row r="32" spans="1:16" ht="12.75" hidden="1">
      <c r="A32" s="58"/>
      <c r="B32" s="58"/>
      <c r="C32" s="58"/>
      <c r="D32" s="59"/>
      <c r="E32" s="60"/>
      <c r="F32" s="59"/>
      <c r="G32" s="60"/>
      <c r="H32" s="59"/>
      <c r="I32" s="60"/>
      <c r="J32" s="60"/>
      <c r="K32" s="60"/>
      <c r="L32" s="59"/>
      <c r="M32" s="60"/>
      <c r="N32" s="61"/>
      <c r="O32" s="25" t="s">
        <v>37</v>
      </c>
      <c r="P32" s="74" t="e">
        <f>#REF!</f>
        <v>#REF!</v>
      </c>
    </row>
    <row r="33" spans="1:16" ht="12.75" hidden="1">
      <c r="A33" s="58"/>
      <c r="B33" s="58"/>
      <c r="C33" s="58"/>
      <c r="D33" s="59"/>
      <c r="E33" s="60"/>
      <c r="F33" s="59"/>
      <c r="G33" s="60"/>
      <c r="H33" s="59"/>
      <c r="I33" s="60"/>
      <c r="J33" s="60"/>
      <c r="K33" s="60"/>
      <c r="L33" s="59"/>
      <c r="M33" s="60"/>
      <c r="N33" s="61"/>
      <c r="O33" s="23" t="s">
        <v>39</v>
      </c>
      <c r="P33" s="38" t="e">
        <f>#REF!</f>
        <v>#REF!</v>
      </c>
    </row>
    <row r="34" spans="1:16" ht="12.75" hidden="1">
      <c r="A34" s="58"/>
      <c r="B34" s="58"/>
      <c r="C34" s="58"/>
      <c r="D34" s="59"/>
      <c r="E34" s="60"/>
      <c r="F34" s="59"/>
      <c r="G34" s="60"/>
      <c r="H34" s="59"/>
      <c r="I34" s="60"/>
      <c r="J34" s="60"/>
      <c r="K34" s="60"/>
      <c r="L34" s="59"/>
      <c r="M34" s="60"/>
      <c r="N34" s="61"/>
      <c r="O34" s="25" t="s">
        <v>52</v>
      </c>
      <c r="P34" s="38" t="e">
        <f>#REF!</f>
        <v>#REF!</v>
      </c>
    </row>
    <row r="35" spans="15:16" ht="12.75" hidden="1">
      <c r="O35" s="23"/>
      <c r="P35" s="74"/>
    </row>
    <row r="36" spans="1:12" ht="12.75">
      <c r="A36" s="24"/>
      <c r="B36" s="24"/>
      <c r="C36" s="24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4"/>
      <c r="B37" s="24"/>
      <c r="C37" s="24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4"/>
      <c r="B38" s="24"/>
      <c r="C38" s="24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4"/>
      <c r="B39" s="24"/>
      <c r="C39" s="24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24"/>
      <c r="B40" s="24"/>
      <c r="C40" s="24"/>
      <c r="D40" s="7"/>
      <c r="E40" s="7"/>
      <c r="F40" s="7"/>
      <c r="G40" s="7"/>
      <c r="H40" s="7"/>
      <c r="I40" s="7"/>
      <c r="J40" s="7"/>
      <c r="K40" s="7"/>
      <c r="L40" s="7"/>
    </row>
    <row r="41" spans="1:3" ht="12.75">
      <c r="A41" s="22"/>
      <c r="B41" s="22"/>
      <c r="C41" s="22"/>
    </row>
    <row r="42" spans="1:3" ht="12.75">
      <c r="A42" s="22"/>
      <c r="B42" s="22"/>
      <c r="C42" s="22"/>
    </row>
    <row r="45" ht="24.75" customHeight="1"/>
    <row r="47" spans="1:16" ht="12.75">
      <c r="A47" s="5" t="s">
        <v>8</v>
      </c>
      <c r="B47" s="14">
        <v>26780</v>
      </c>
      <c r="C47" s="37">
        <v>5123</v>
      </c>
      <c r="F47" s="1" t="s">
        <v>23</v>
      </c>
      <c r="G47" s="7"/>
      <c r="H47" s="146"/>
      <c r="I47" s="7"/>
      <c r="J47" s="7"/>
      <c r="K47" s="7"/>
      <c r="L47" s="7"/>
      <c r="M47" s="7"/>
      <c r="N47" s="7"/>
      <c r="O47" s="7"/>
      <c r="P47" s="7"/>
    </row>
    <row r="48" spans="1:16" ht="12.75">
      <c r="A48" s="5" t="s">
        <v>2</v>
      </c>
      <c r="B48" s="14">
        <v>9450</v>
      </c>
      <c r="C48" s="15">
        <v>271.7</v>
      </c>
      <c r="G48" s="7"/>
      <c r="H48" s="146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3</v>
      </c>
      <c r="B49" s="14">
        <v>8502.5</v>
      </c>
      <c r="C49" s="14">
        <v>2885.1</v>
      </c>
      <c r="G49" s="7"/>
      <c r="H49" s="8"/>
      <c r="I49" s="7"/>
      <c r="J49" s="7"/>
      <c r="K49" s="7"/>
      <c r="L49" s="7"/>
      <c r="M49" s="7"/>
      <c r="N49" s="7"/>
      <c r="O49" s="7"/>
      <c r="P49" s="7"/>
    </row>
    <row r="50" spans="1:16" ht="25.5">
      <c r="A50" s="5" t="s">
        <v>46</v>
      </c>
      <c r="B50" s="14">
        <v>1.2</v>
      </c>
      <c r="C50" s="14">
        <v>0.2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6.25" customHeight="1">
      <c r="A51" s="5" t="s">
        <v>44</v>
      </c>
      <c r="B51" s="14">
        <v>7000</v>
      </c>
      <c r="C51" s="14">
        <v>31.1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5.5">
      <c r="A52" s="5" t="s">
        <v>4</v>
      </c>
      <c r="B52" s="14">
        <v>700</v>
      </c>
      <c r="C52" s="14">
        <v>716.23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5</v>
      </c>
      <c r="B53" s="14">
        <v>300</v>
      </c>
      <c r="C53" s="14">
        <v>59.5</v>
      </c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5" t="s">
        <v>6</v>
      </c>
      <c r="B54" s="14">
        <v>1599.099999999995</v>
      </c>
      <c r="C54" s="14">
        <v>167.920000000002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1" t="s">
        <v>9</v>
      </c>
      <c r="B55" s="10">
        <v>54332.799999999996</v>
      </c>
      <c r="C55" s="10">
        <v>9254.750000000002</v>
      </c>
      <c r="G55" s="7"/>
      <c r="H55" s="7"/>
      <c r="I55" s="7"/>
      <c r="J55" s="7"/>
      <c r="K55" s="7"/>
      <c r="L55" s="7"/>
      <c r="M55" s="7"/>
      <c r="N55" s="7"/>
      <c r="O55" s="7"/>
      <c r="P55" s="7"/>
    </row>
  </sheetData>
  <sheetProtection/>
  <mergeCells count="12"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</mergeCells>
  <printOptions/>
  <pageMargins left="0.29" right="0.47" top="0.22" bottom="0.16" header="0.19" footer="0.23"/>
  <pageSetup fitToHeight="1" fitToWidth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3" sqref="C23"/>
    </sheetView>
  </sheetViews>
  <sheetFormatPr defaultColWidth="9.00390625" defaultRowHeight="12.75"/>
  <cols>
    <col min="1" max="1" width="27.50390625" style="0" customWidth="1"/>
    <col min="2" max="4" width="9.125" style="18" customWidth="1"/>
    <col min="5" max="6" width="8.25390625" style="18" customWidth="1"/>
    <col min="7" max="13" width="9.125" style="18" customWidth="1"/>
    <col min="14" max="14" width="13.50390625" style="18" customWidth="1"/>
  </cols>
  <sheetData>
    <row r="2" ht="17.25">
      <c r="B2" s="17" t="s">
        <v>58</v>
      </c>
    </row>
    <row r="3" spans="2:7" ht="17.25">
      <c r="B3" s="17"/>
      <c r="G3" s="18" t="s">
        <v>59</v>
      </c>
    </row>
    <row r="4" ht="17.25">
      <c r="B4" s="17"/>
    </row>
    <row r="5" spans="1:14" ht="15">
      <c r="A5" s="9"/>
      <c r="B5" s="19" t="s">
        <v>13</v>
      </c>
      <c r="C5" s="19" t="s">
        <v>14</v>
      </c>
      <c r="D5" s="19" t="s">
        <v>10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11</v>
      </c>
      <c r="M5" s="19" t="s">
        <v>12</v>
      </c>
      <c r="N5" s="20" t="s">
        <v>22</v>
      </c>
    </row>
    <row r="6" spans="1:14" ht="25.5">
      <c r="A6" s="96" t="s">
        <v>60</v>
      </c>
      <c r="B6" s="13">
        <v>54332.8</v>
      </c>
      <c r="C6" s="13">
        <v>54501.8</v>
      </c>
      <c r="D6" s="13">
        <v>53444.1</v>
      </c>
      <c r="E6" s="13"/>
      <c r="F6" s="13"/>
      <c r="G6" s="13"/>
      <c r="H6" s="13"/>
      <c r="I6" s="13"/>
      <c r="J6" s="13"/>
      <c r="K6" s="13"/>
      <c r="L6" s="13"/>
      <c r="M6" s="13"/>
      <c r="N6" s="53">
        <f>SUM(B6:M6)</f>
        <v>162278.7</v>
      </c>
    </row>
    <row r="7" spans="1:14" ht="39">
      <c r="A7" s="16" t="s">
        <v>66</v>
      </c>
      <c r="B7" s="21">
        <f aca="true" t="shared" si="0" ref="B7:M7">SUM(B8:B15)</f>
        <v>0</v>
      </c>
      <c r="C7" s="21">
        <f t="shared" si="0"/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53">
        <f>SUM(B8:M15)</f>
        <v>0</v>
      </c>
    </row>
    <row r="8" spans="1:14" ht="14.25" customHeight="1" hidden="1">
      <c r="A8" s="33" t="s">
        <v>61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>
        <f aca="true" t="shared" si="1" ref="N8:N16">SUM(B8:M8)</f>
        <v>0</v>
      </c>
    </row>
    <row r="9" spans="1:14" ht="12.75" hidden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>
        <f t="shared" si="1"/>
        <v>0</v>
      </c>
    </row>
    <row r="10" spans="1:14" ht="12.75" hidden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>
        <f t="shared" si="1"/>
        <v>0</v>
      </c>
    </row>
    <row r="11" spans="1:14" ht="12.75" hidden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>
        <f t="shared" si="1"/>
        <v>0</v>
      </c>
    </row>
    <row r="12" spans="1:14" ht="12.75" hidden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>
        <f t="shared" si="1"/>
        <v>0</v>
      </c>
    </row>
    <row r="13" spans="1:14" ht="12.75" hidden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>
        <f t="shared" si="1"/>
        <v>0</v>
      </c>
    </row>
    <row r="14" spans="1:14" ht="12.75" hidden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>
        <f t="shared" si="1"/>
        <v>0</v>
      </c>
    </row>
    <row r="15" spans="1:14" ht="12.75" hidden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>
        <f t="shared" si="1"/>
        <v>0</v>
      </c>
    </row>
    <row r="16" spans="1:15" ht="13.5" hidden="1" thickBot="1">
      <c r="A16" s="85" t="s">
        <v>51</v>
      </c>
      <c r="B16" s="51">
        <f>B7+B6</f>
        <v>54332.8</v>
      </c>
      <c r="C16" s="51">
        <f aca="true" t="shared" si="2" ref="C16:M16">C7+C6</f>
        <v>54501.8</v>
      </c>
      <c r="D16" s="51">
        <f t="shared" si="2"/>
        <v>53444.1</v>
      </c>
      <c r="E16" s="51">
        <f t="shared" si="2"/>
        <v>0</v>
      </c>
      <c r="F16" s="51">
        <f t="shared" si="2"/>
        <v>0</v>
      </c>
      <c r="G16" s="51">
        <f t="shared" si="2"/>
        <v>0</v>
      </c>
      <c r="H16" s="51">
        <f t="shared" si="2"/>
        <v>0</v>
      </c>
      <c r="I16" s="51">
        <f t="shared" si="2"/>
        <v>0</v>
      </c>
      <c r="J16" s="51">
        <f t="shared" si="2"/>
        <v>0</v>
      </c>
      <c r="K16" s="51">
        <f t="shared" si="2"/>
        <v>0</v>
      </c>
      <c r="L16" s="51">
        <f t="shared" si="2"/>
        <v>0</v>
      </c>
      <c r="M16" s="51">
        <f t="shared" si="2"/>
        <v>0</v>
      </c>
      <c r="N16" s="54">
        <f t="shared" si="1"/>
        <v>162278.7</v>
      </c>
      <c r="O16" s="18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2015-12-30T12:22:55Z</cp:lastPrinted>
  <dcterms:created xsi:type="dcterms:W3CDTF">2006-11-30T08:16:02Z</dcterms:created>
  <dcterms:modified xsi:type="dcterms:W3CDTF">2016-01-12T14:17:14Z</dcterms:modified>
  <cp:category/>
  <cp:version/>
  <cp:contentType/>
  <cp:contentStatus/>
</cp:coreProperties>
</file>